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20115" windowHeight="9540"/>
  </bookViews>
  <sheets>
    <sheet name="Tabelle1" sheetId="1" r:id="rId1"/>
    <sheet name="Tabelle2" sheetId="2" r:id="rId2"/>
    <sheet name="Tabelle3" sheetId="3" r:id="rId3"/>
  </sheets>
  <calcPr calcId="145621"/>
  <customWorkbookViews>
    <customWorkbookView name="reh - Persönliche Ansicht" guid="{B5C66F0D-2E34-4D02-B61A-5D8F22E97336}" mergeInterval="0" personalView="1" maximized="1" windowWidth="1916" windowHeight="974" activeSheetId="1"/>
  </customWorkbookViews>
</workbook>
</file>

<file path=xl/calcChain.xml><?xml version="1.0" encoding="utf-8"?>
<calcChain xmlns="http://schemas.openxmlformats.org/spreadsheetml/2006/main">
  <c r="C25" i="1" l="1"/>
  <c r="C10" i="1"/>
  <c r="B29" i="1" l="1"/>
  <c r="B28" i="1"/>
  <c r="B27" i="1"/>
  <c r="B26" i="1"/>
  <c r="B25" i="1"/>
  <c r="D25" i="1" s="1"/>
  <c r="B14" i="1"/>
  <c r="C14" i="1" s="1"/>
  <c r="B13" i="1"/>
  <c r="C13" i="1" s="1"/>
  <c r="B12" i="1"/>
  <c r="C12" i="1" s="1"/>
  <c r="B11" i="1"/>
  <c r="C11" i="1" s="1"/>
  <c r="C26" i="1" l="1"/>
  <c r="D26" i="1" s="1"/>
  <c r="E26" i="1" s="1"/>
  <c r="F26" i="1" s="1"/>
  <c r="C27" i="1"/>
  <c r="D27" i="1" s="1"/>
  <c r="E27" i="1" s="1"/>
  <c r="F27" i="1" s="1"/>
  <c r="C29" i="1"/>
  <c r="D29" i="1" s="1"/>
  <c r="E29" i="1" s="1"/>
  <c r="F29" i="1" s="1"/>
  <c r="C28" i="1"/>
  <c r="D28" i="1" s="1"/>
  <c r="E28" i="1" s="1"/>
  <c r="F28" i="1" s="1"/>
  <c r="B10" i="1"/>
  <c r="D10" i="1" s="1"/>
  <c r="D12" i="1" l="1"/>
  <c r="E12" i="1" s="1"/>
  <c r="F12" i="1" s="1"/>
  <c r="D11" i="1"/>
  <c r="E11" i="1" s="1"/>
  <c r="F11" i="1" s="1"/>
  <c r="D14" i="1"/>
  <c r="E14" i="1" s="1"/>
  <c r="F14" i="1" s="1"/>
  <c r="D13" i="1"/>
  <c r="E13" i="1" s="1"/>
  <c r="F13" i="1" s="1"/>
</calcChain>
</file>

<file path=xl/sharedStrings.xml><?xml version="1.0" encoding="utf-8"?>
<sst xmlns="http://schemas.openxmlformats.org/spreadsheetml/2006/main" count="24" uniqueCount="16">
  <si>
    <t>Produktivität</t>
  </si>
  <si>
    <t>RV-Beitrag</t>
  </si>
  <si>
    <t>Löhne - Produktivität - Renten</t>
  </si>
  <si>
    <t>Mehr abgeben und trotzdem deutlich mehr bekommen:</t>
  </si>
  <si>
    <t>Bruttoentgelt</t>
  </si>
  <si>
    <t xml:space="preserve">Abzug </t>
  </si>
  <si>
    <t>verbleiben</t>
  </si>
  <si>
    <t>Bruttoentgelt heute</t>
  </si>
  <si>
    <t>Veränderungen an den drei Ausgangsgrößen vornehmen und Veränderungen bewerten. 
Die "Unfinanzierbarkeit" erweist sich auch bei extremen Veränderungen als Unsinn.</t>
  </si>
  <si>
    <t>Die Produktivitätseintwicklung ermöglicht einen hohen Verteilungsspielraum</t>
  </si>
  <si>
    <r>
      <t xml:space="preserve">Entwicklung  der </t>
    </r>
    <r>
      <rPr>
        <b/>
        <sz val="12"/>
        <color rgb="FF000000"/>
        <rFont val="Calibri"/>
        <family val="2"/>
        <scheme val="minor"/>
      </rPr>
      <t>realen Kaufkraft</t>
    </r>
    <r>
      <rPr>
        <sz val="12"/>
        <color rgb="FF000000"/>
        <rFont val="Calibri"/>
        <family val="2"/>
        <scheme val="minor"/>
      </rPr>
      <t xml:space="preserve"> bei einem Jahreseinkommen von zur Zeit </t>
    </r>
    <r>
      <rPr>
        <b/>
        <sz val="12"/>
        <color rgb="FF000000"/>
        <rFont val="Calibri"/>
        <family val="2"/>
        <scheme val="minor"/>
      </rPr>
      <t xml:space="preserve">35.000€/Jahr
</t>
    </r>
    <r>
      <rPr>
        <sz val="12"/>
        <color rgb="FF000000"/>
        <rFont val="Calibri"/>
        <family val="2"/>
        <scheme val="minor"/>
      </rPr>
      <t xml:space="preserve">und einer </t>
    </r>
    <r>
      <rPr>
        <b/>
        <sz val="12"/>
        <color rgb="FF000000"/>
        <rFont val="Calibri"/>
        <family val="2"/>
        <scheme val="minor"/>
      </rPr>
      <t xml:space="preserve">Produktivitätssteigerung von 1,5%/Jahr. </t>
    </r>
    <r>
      <rPr>
        <sz val="12"/>
        <color rgb="FF000000"/>
        <rFont val="Calibri"/>
        <family val="2"/>
        <scheme val="minor"/>
      </rPr>
      <t>Rentenversicherungsbeitrag 24%; also AN 12%</t>
    </r>
    <r>
      <rPr>
        <b/>
        <sz val="12"/>
        <color rgb="FF000000"/>
        <rFont val="Calibri"/>
        <family val="2"/>
        <scheme val="minor"/>
      </rPr>
      <t xml:space="preserve">
</t>
    </r>
    <r>
      <rPr>
        <sz val="12"/>
        <color rgb="FF000000"/>
        <rFont val="Calibri"/>
        <family val="2"/>
        <scheme val="minor"/>
      </rPr>
      <t>AG 12%</t>
    </r>
    <r>
      <rPr>
        <b/>
        <sz val="12"/>
        <color rgb="FF000000"/>
        <rFont val="Calibri"/>
        <family val="2"/>
        <scheme val="minor"/>
      </rPr>
      <t>. Die 1,5% werden bei den Lohnsteigerungen 1:1 weitergegeben:</t>
    </r>
  </si>
  <si>
    <r>
      <rPr>
        <b/>
        <sz val="16"/>
        <color theme="1"/>
        <rFont val="Calibri"/>
        <family val="2"/>
        <scheme val="minor"/>
      </rPr>
      <t xml:space="preserve">Bitte selbst austesten: </t>
    </r>
    <r>
      <rPr>
        <b/>
        <sz val="20"/>
        <color rgb="FFC00000"/>
        <rFont val="Calibri"/>
        <family val="2"/>
        <scheme val="minor"/>
      </rPr>
      <t>"Was wäre wenn"- Rechner</t>
    </r>
  </si>
  <si>
    <t>Steigerung %</t>
  </si>
  <si>
    <t>Differenz zu 2016</t>
  </si>
  <si>
    <r>
      <t xml:space="preserve">Annahme: </t>
    </r>
    <r>
      <rPr>
        <b/>
        <sz val="12"/>
        <color rgb="FF000000"/>
        <rFont val="Calibri"/>
        <family val="2"/>
        <scheme val="minor"/>
      </rPr>
      <t>Der verteilungsneutrale Spielraum</t>
    </r>
    <r>
      <rPr>
        <sz val="12"/>
        <color rgb="FF000000"/>
        <rFont val="Calibri"/>
        <family val="2"/>
        <scheme val="minor"/>
      </rPr>
      <t xml:space="preserve"> (Inflation+Produktivität) </t>
    </r>
    <r>
      <rPr>
        <b/>
        <sz val="12"/>
        <color rgb="FF000000"/>
        <rFont val="Calibri"/>
        <family val="2"/>
        <scheme val="minor"/>
      </rPr>
      <t>wird bei Lohnerhöhungen genau eingehalten</t>
    </r>
    <r>
      <rPr>
        <sz val="12"/>
        <color rgb="FF000000"/>
        <rFont val="Calibri"/>
        <family val="2"/>
        <scheme val="minor"/>
      </rPr>
      <t>, die Preissteigerungen wurden abgezogen. RV-Beitrag 2016: 18,7%.</t>
    </r>
  </si>
  <si>
    <r>
      <t xml:space="preserve">Beispielhafte Aussage:
</t>
    </r>
    <r>
      <rPr>
        <sz val="12"/>
        <color theme="1"/>
        <rFont val="Calibri"/>
        <family val="2"/>
        <scheme val="minor"/>
      </rPr>
      <t>Selbst wenn die durchschnittliche Arbeitsproduktivität bis 2050 jährlich bei unwahrscheinlichen 
1,0% liegen würde und der Rentenversicherungsbeitrag auf unwahrscheinliche 40% steigen müßte, 
wären die realen Löhne, also die reale Kaufkraft immer noch um 24% gestiegen.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</si>
</sst>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164" formatCode="#,##0\ &quot;€&quot;;[Red]#,##0\ &quot;€&quot;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6" fontId="0" fillId="0" borderId="0" xfId="0" applyNumberFormat="1"/>
    <xf numFmtId="0" fontId="2" fillId="0" borderId="0" xfId="0" applyFont="1"/>
    <xf numFmtId="0" fontId="7" fillId="0" borderId="0" xfId="0" applyFont="1"/>
    <xf numFmtId="0" fontId="5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readingOrder="1"/>
    </xf>
    <xf numFmtId="6" fontId="2" fillId="0" borderId="0" xfId="0" applyNumberFormat="1" applyFont="1"/>
    <xf numFmtId="164" fontId="2" fillId="0" borderId="0" xfId="0" applyNumberFormat="1" applyFont="1"/>
    <xf numFmtId="6" fontId="3" fillId="0" borderId="0" xfId="0" applyNumberFormat="1" applyFont="1"/>
    <xf numFmtId="10" fontId="9" fillId="2" borderId="1" xfId="1" applyNumberFormat="1" applyFont="1" applyBorder="1" applyAlignment="1">
      <alignment horizontal="center"/>
    </xf>
    <xf numFmtId="9" fontId="9" fillId="2" borderId="1" xfId="1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6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 readingOrder="1"/>
    </xf>
    <xf numFmtId="6" fontId="2" fillId="0" borderId="2" xfId="0" applyNumberFormat="1" applyFont="1" applyBorder="1"/>
    <xf numFmtId="164" fontId="2" fillId="0" borderId="2" xfId="0" applyNumberFormat="1" applyFont="1" applyBorder="1"/>
    <xf numFmtId="0" fontId="12" fillId="0" borderId="2" xfId="0" applyFont="1" applyBorder="1"/>
    <xf numFmtId="6" fontId="12" fillId="0" borderId="2" xfId="0" applyNumberFormat="1" applyFont="1" applyBorder="1"/>
    <xf numFmtId="0" fontId="2" fillId="0" borderId="5" xfId="0" applyFont="1" applyBorder="1"/>
    <xf numFmtId="6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165" fontId="2" fillId="0" borderId="9" xfId="2" applyNumberFormat="1" applyFont="1" applyBorder="1"/>
    <xf numFmtId="0" fontId="2" fillId="0" borderId="10" xfId="0" applyFont="1" applyBorder="1"/>
    <xf numFmtId="6" fontId="2" fillId="0" borderId="11" xfId="0" applyNumberFormat="1" applyFont="1" applyBorder="1"/>
    <xf numFmtId="164" fontId="2" fillId="0" borderId="11" xfId="0" applyNumberFormat="1" applyFont="1" applyBorder="1"/>
    <xf numFmtId="6" fontId="12" fillId="0" borderId="11" xfId="0" applyNumberFormat="1" applyFont="1" applyBorder="1"/>
    <xf numFmtId="165" fontId="2" fillId="0" borderId="12" xfId="2" applyNumberFormat="1" applyFont="1" applyBorder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9" fillId="2" borderId="3" xfId="1" applyNumberFormat="1" applyFont="1" applyBorder="1" applyAlignment="1">
      <alignment horizontal="center" readingOrder="1"/>
    </xf>
    <xf numFmtId="6" fontId="9" fillId="2" borderId="4" xfId="1" applyNumberFormat="1" applyFont="1" applyBorder="1" applyAlignment="1">
      <alignment horizontal="center" readingOrder="1"/>
    </xf>
    <xf numFmtId="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40 % - Akzent6" xfId="1" builtinId="51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A10" zoomScaleNormal="100" workbookViewId="0">
      <selection activeCell="D23" sqref="D23"/>
    </sheetView>
  </sheetViews>
  <sheetFormatPr baseColWidth="10" defaultRowHeight="15" x14ac:dyDescent="0.25"/>
  <cols>
    <col min="1" max="1" width="6.85546875" customWidth="1"/>
    <col min="2" max="2" width="18" customWidth="1"/>
    <col min="3" max="3" width="16.5703125" customWidth="1"/>
    <col min="4" max="4" width="19.5703125" customWidth="1"/>
    <col min="5" max="5" width="23.85546875" customWidth="1"/>
    <col min="6" max="6" width="14.85546875" customWidth="1"/>
    <col min="7" max="7" width="1" customWidth="1"/>
  </cols>
  <sheetData>
    <row r="1" spans="1:20" ht="21" x14ac:dyDescent="0.35">
      <c r="A1" s="34" t="s">
        <v>9</v>
      </c>
      <c r="B1" s="35"/>
      <c r="C1" s="35"/>
      <c r="D1" s="35"/>
      <c r="E1" s="35"/>
      <c r="F1" s="35"/>
      <c r="G1" s="35"/>
    </row>
    <row r="2" spans="1:20" ht="18.75" x14ac:dyDescent="0.3">
      <c r="A2" s="39" t="s">
        <v>2</v>
      </c>
      <c r="B2" s="39"/>
      <c r="C2" s="39"/>
      <c r="D2" s="39"/>
      <c r="E2" s="39"/>
      <c r="F2" s="39"/>
      <c r="G2" s="39"/>
    </row>
    <row r="3" spans="1:20" ht="21" x14ac:dyDescent="0.25">
      <c r="A3" s="40" t="s">
        <v>3</v>
      </c>
      <c r="B3" s="40"/>
      <c r="C3" s="40"/>
      <c r="D3" s="40"/>
      <c r="E3" s="40"/>
      <c r="F3" s="40"/>
      <c r="G3" s="40"/>
    </row>
    <row r="4" spans="1:20" ht="45" customHeight="1" x14ac:dyDescent="0.25">
      <c r="A4" s="41" t="s">
        <v>10</v>
      </c>
      <c r="B4" s="41"/>
      <c r="C4" s="41"/>
      <c r="D4" s="41"/>
      <c r="E4" s="41"/>
      <c r="F4" s="41"/>
      <c r="G4" s="4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2" customHeight="1" x14ac:dyDescent="0.25">
      <c r="A5" s="4"/>
      <c r="B5" s="4"/>
      <c r="C5" s="4"/>
      <c r="D5" s="4"/>
      <c r="E5" s="4"/>
      <c r="F5" s="4"/>
      <c r="G5" s="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20.100000000000001" customHeight="1" x14ac:dyDescent="0.25">
      <c r="A6" s="42" t="s">
        <v>7</v>
      </c>
      <c r="B6" s="42"/>
      <c r="C6" s="15" t="s">
        <v>0</v>
      </c>
      <c r="D6" s="15" t="s">
        <v>1</v>
      </c>
      <c r="G6" s="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0.100000000000001" customHeight="1" x14ac:dyDescent="0.3">
      <c r="A7" s="38">
        <v>35000</v>
      </c>
      <c r="B7" s="38"/>
      <c r="C7" s="12">
        <v>1.4999999999999999E-2</v>
      </c>
      <c r="D7" s="13">
        <v>0.24</v>
      </c>
    </row>
    <row r="8" spans="1:20" ht="20.100000000000001" customHeight="1" thickBot="1" x14ac:dyDescent="0.35">
      <c r="A8" s="6"/>
      <c r="B8" s="14"/>
      <c r="C8" s="2"/>
      <c r="D8" s="12"/>
      <c r="E8" s="2"/>
      <c r="F8" s="13"/>
    </row>
    <row r="9" spans="1:20" ht="21" x14ac:dyDescent="0.35">
      <c r="A9" s="20"/>
      <c r="B9" s="21" t="s">
        <v>4</v>
      </c>
      <c r="C9" s="22" t="s">
        <v>5</v>
      </c>
      <c r="D9" s="22" t="s">
        <v>6</v>
      </c>
      <c r="E9" s="23" t="s">
        <v>13</v>
      </c>
      <c r="F9" s="24" t="s">
        <v>12</v>
      </c>
    </row>
    <row r="10" spans="1:20" ht="21" x14ac:dyDescent="0.35">
      <c r="A10" s="25">
        <v>2016</v>
      </c>
      <c r="B10" s="16">
        <f>A7</f>
        <v>35000</v>
      </c>
      <c r="C10" s="17">
        <f>B10*0.0935</f>
        <v>3272.5</v>
      </c>
      <c r="D10" s="16">
        <f>B10-C10</f>
        <v>31727.5</v>
      </c>
      <c r="E10" s="18"/>
      <c r="F10" s="26"/>
    </row>
    <row r="11" spans="1:20" ht="21" x14ac:dyDescent="0.35">
      <c r="A11" s="25">
        <v>2020</v>
      </c>
      <c r="B11" s="16">
        <f>A7*POWER(1+C7,4)</f>
        <v>37147.724271874977</v>
      </c>
      <c r="C11" s="17">
        <f>B11*(D7/2)</f>
        <v>4457.7269126249967</v>
      </c>
      <c r="D11" s="16">
        <f t="shared" ref="D11:D14" si="0">B11-C11</f>
        <v>32689.997359249981</v>
      </c>
      <c r="E11" s="19">
        <f>D11-D10</f>
        <v>962.49735924998095</v>
      </c>
      <c r="F11" s="27">
        <f>E11/D10</f>
        <v>3.0336375675675074E-2</v>
      </c>
    </row>
    <row r="12" spans="1:20" ht="21" x14ac:dyDescent="0.35">
      <c r="A12" s="25">
        <v>2030</v>
      </c>
      <c r="B12" s="16">
        <f>A7*POWER(1+C7,14)</f>
        <v>43111.450574288523</v>
      </c>
      <c r="C12" s="17">
        <f>B12*(D7/2)</f>
        <v>5173.3740689146225</v>
      </c>
      <c r="D12" s="16">
        <f t="shared" si="0"/>
        <v>37938.076505373901</v>
      </c>
      <c r="E12" s="19">
        <f>D12-D10</f>
        <v>6210.5765053739015</v>
      </c>
      <c r="F12" s="27">
        <f>E12/D10</f>
        <v>0.19574742748006937</v>
      </c>
    </row>
    <row r="13" spans="1:20" ht="21" x14ac:dyDescent="0.35">
      <c r="A13" s="25">
        <v>2040</v>
      </c>
      <c r="B13" s="16">
        <f>A7*POWER(1+C7,24)</f>
        <v>50032.598417515714</v>
      </c>
      <c r="C13" s="17">
        <f>B13*(D7/2)</f>
        <v>6003.9118101018857</v>
      </c>
      <c r="D13" s="16">
        <f t="shared" si="0"/>
        <v>44028.686607413831</v>
      </c>
      <c r="E13" s="19">
        <f>D13-D10</f>
        <v>12301.186607413831</v>
      </c>
      <c r="F13" s="27">
        <f>E13/D10</f>
        <v>0.38771370600941868</v>
      </c>
    </row>
    <row r="14" spans="1:20" ht="21.75" thickBot="1" x14ac:dyDescent="0.4">
      <c r="A14" s="28">
        <v>2050</v>
      </c>
      <c r="B14" s="29">
        <f>A7*POWER(1+C7,34)</f>
        <v>58064.873045615619</v>
      </c>
      <c r="C14" s="30">
        <f>B14*(D7/2)</f>
        <v>6967.7847654738744</v>
      </c>
      <c r="D14" s="29">
        <f t="shared" si="0"/>
        <v>51097.088280141747</v>
      </c>
      <c r="E14" s="31">
        <f>D14-D10</f>
        <v>19369.588280141747</v>
      </c>
      <c r="F14" s="32">
        <f>E14/D10</f>
        <v>0.61049840927087684</v>
      </c>
    </row>
    <row r="15" spans="1:20" ht="18.75" x14ac:dyDescent="0.3">
      <c r="A15" s="2"/>
      <c r="B15" s="7"/>
      <c r="C15" s="8"/>
      <c r="D15" s="7"/>
      <c r="E15" s="9"/>
      <c r="F15" s="2"/>
    </row>
    <row r="16" spans="1:20" ht="35.1" customHeight="1" x14ac:dyDescent="0.25">
      <c r="A16" s="41" t="s">
        <v>14</v>
      </c>
      <c r="B16" s="41"/>
      <c r="C16" s="41"/>
      <c r="D16" s="41"/>
      <c r="E16" s="41"/>
      <c r="F16" s="41"/>
    </row>
    <row r="17" spans="1:6" ht="15" customHeight="1" x14ac:dyDescent="0.25">
      <c r="A17" s="5"/>
      <c r="B17" s="5"/>
      <c r="C17" s="5"/>
      <c r="D17" s="5"/>
      <c r="E17" s="5"/>
      <c r="F17" s="5"/>
    </row>
    <row r="18" spans="1:6" ht="30" customHeight="1" x14ac:dyDescent="0.4">
      <c r="A18" s="45" t="s">
        <v>11</v>
      </c>
      <c r="B18" s="46"/>
      <c r="C18" s="46"/>
      <c r="D18" s="46"/>
      <c r="E18" s="46"/>
      <c r="F18" s="46"/>
    </row>
    <row r="19" spans="1:6" ht="39.950000000000003" customHeight="1" x14ac:dyDescent="0.25">
      <c r="A19" s="43" t="s">
        <v>8</v>
      </c>
      <c r="B19" s="44"/>
      <c r="C19" s="44"/>
      <c r="D19" s="44"/>
      <c r="E19" s="44"/>
      <c r="F19" s="44"/>
    </row>
    <row r="20" spans="1:6" x14ac:dyDescent="0.25">
      <c r="B20" s="1"/>
    </row>
    <row r="21" spans="1:6" ht="16.5" thickBot="1" x14ac:dyDescent="0.3">
      <c r="A21" s="42" t="s">
        <v>7</v>
      </c>
      <c r="B21" s="42"/>
      <c r="C21" s="15" t="s">
        <v>0</v>
      </c>
      <c r="D21" s="15" t="s">
        <v>1</v>
      </c>
      <c r="E21" s="4"/>
    </row>
    <row r="22" spans="1:6" ht="24" thickBot="1" x14ac:dyDescent="0.4">
      <c r="A22" s="36">
        <v>35000</v>
      </c>
      <c r="B22" s="37"/>
      <c r="C22" s="10">
        <v>1.4999999999999999E-2</v>
      </c>
      <c r="D22" s="11">
        <v>0.4</v>
      </c>
      <c r="E22" s="2"/>
    </row>
    <row r="23" spans="1:6" ht="19.5" thickBot="1" x14ac:dyDescent="0.35">
      <c r="F23" s="2"/>
    </row>
    <row r="24" spans="1:6" ht="21" x14ac:dyDescent="0.35">
      <c r="A24" s="20"/>
      <c r="B24" s="21" t="s">
        <v>4</v>
      </c>
      <c r="C24" s="22" t="s">
        <v>5</v>
      </c>
      <c r="D24" s="22" t="s">
        <v>6</v>
      </c>
      <c r="E24" s="23" t="s">
        <v>13</v>
      </c>
      <c r="F24" s="24" t="s">
        <v>12</v>
      </c>
    </row>
    <row r="25" spans="1:6" ht="21" x14ac:dyDescent="0.35">
      <c r="A25" s="25">
        <v>2016</v>
      </c>
      <c r="B25" s="16">
        <f>A22</f>
        <v>35000</v>
      </c>
      <c r="C25" s="17">
        <f>B25*0.0935</f>
        <v>3272.5</v>
      </c>
      <c r="D25" s="16">
        <f>B25-C25</f>
        <v>31727.5</v>
      </c>
      <c r="E25" s="18"/>
      <c r="F25" s="26"/>
    </row>
    <row r="26" spans="1:6" ht="21" x14ac:dyDescent="0.35">
      <c r="A26" s="25">
        <v>2020</v>
      </c>
      <c r="B26" s="16">
        <f>A22*POWER(1+C22,4)</f>
        <v>37147.724271874977</v>
      </c>
      <c r="C26" s="17">
        <f>B26*(D22/2)</f>
        <v>7429.5448543749953</v>
      </c>
      <c r="D26" s="16">
        <f t="shared" ref="D26:D29" si="1">B26-C26</f>
        <v>29718.179417499981</v>
      </c>
      <c r="E26" s="19">
        <f>D26-D25</f>
        <v>-2009.3205825000186</v>
      </c>
      <c r="F26" s="27">
        <f>E26/D25</f>
        <v>-6.333056756756815E-2</v>
      </c>
    </row>
    <row r="27" spans="1:6" ht="21" x14ac:dyDescent="0.35">
      <c r="A27" s="25">
        <v>2030</v>
      </c>
      <c r="B27" s="16">
        <f>A22*POWER(1+C22,14)</f>
        <v>43111.450574288523</v>
      </c>
      <c r="C27" s="17">
        <f>B27*(D22/2)</f>
        <v>8622.2901148577057</v>
      </c>
      <c r="D27" s="16">
        <f t="shared" si="1"/>
        <v>34489.160459430816</v>
      </c>
      <c r="E27" s="19">
        <f>D27-D25</f>
        <v>2761.6604594308155</v>
      </c>
      <c r="F27" s="27">
        <f>E27/D25</f>
        <v>8.704311589097205E-2</v>
      </c>
    </row>
    <row r="28" spans="1:6" ht="21" x14ac:dyDescent="0.35">
      <c r="A28" s="25">
        <v>2040</v>
      </c>
      <c r="B28" s="16">
        <f>A22*POWER(1+C22,24)</f>
        <v>50032.598417515714</v>
      </c>
      <c r="C28" s="17">
        <f>B28*(D22/2)</f>
        <v>10006.519683503144</v>
      </c>
      <c r="D28" s="16">
        <f t="shared" si="1"/>
        <v>40026.078734012568</v>
      </c>
      <c r="E28" s="19">
        <f>D28-D25</f>
        <v>8298.578734012568</v>
      </c>
      <c r="F28" s="27">
        <f>E28/D25</f>
        <v>0.26155791455401678</v>
      </c>
    </row>
    <row r="29" spans="1:6" ht="21.75" thickBot="1" x14ac:dyDescent="0.4">
      <c r="A29" s="28">
        <v>2050</v>
      </c>
      <c r="B29" s="29">
        <f>A22*POWER(1+C22,34)</f>
        <v>58064.873045615619</v>
      </c>
      <c r="C29" s="30">
        <f>B29*(D22/2)</f>
        <v>11612.974609123125</v>
      </c>
      <c r="D29" s="29">
        <f t="shared" si="1"/>
        <v>46451.898436492498</v>
      </c>
      <c r="E29" s="31">
        <f>D29-D25</f>
        <v>14724.398436492498</v>
      </c>
      <c r="F29" s="32">
        <f>E29/D25</f>
        <v>0.46408946297352449</v>
      </c>
    </row>
    <row r="31" spans="1:6" ht="75" customHeight="1" x14ac:dyDescent="0.25">
      <c r="A31" s="33" t="s">
        <v>15</v>
      </c>
      <c r="B31" s="33"/>
      <c r="C31" s="33"/>
      <c r="D31" s="33"/>
      <c r="E31" s="33"/>
      <c r="F31" s="33"/>
    </row>
  </sheetData>
  <sheetProtection password="E84A" sheet="1" objects="1" scenarios="1"/>
  <protectedRanges>
    <protectedRange sqref="A22:D22" name="Bereich1"/>
  </protectedRanges>
  <customSheetViews>
    <customSheetView guid="{B5C66F0D-2E34-4D02-B61A-5D8F22E97336}">
      <selection activeCell="A22" sqref="A22:B22"/>
      <pageMargins left="0.51181102362204722" right="0.11811023622047245" top="0.78740157480314965" bottom="0.78740157480314965" header="0.31496062992125984" footer="0.31496062992125984"/>
      <pageSetup paperSize="9" orientation="portrait" horizontalDpi="4294967293" verticalDpi="4294967293" r:id="rId1"/>
    </customSheetView>
  </customSheetViews>
  <mergeCells count="12">
    <mergeCell ref="A31:F31"/>
    <mergeCell ref="A1:G1"/>
    <mergeCell ref="A22:B22"/>
    <mergeCell ref="A7:B7"/>
    <mergeCell ref="A2:G2"/>
    <mergeCell ref="A3:G3"/>
    <mergeCell ref="A4:G4"/>
    <mergeCell ref="A6:B6"/>
    <mergeCell ref="A21:B21"/>
    <mergeCell ref="A19:F19"/>
    <mergeCell ref="A16:F16"/>
    <mergeCell ref="A18:F18"/>
  </mergeCells>
  <pageMargins left="0.31496062992125984" right="0.11811023622047245" top="0.78740157480314965" bottom="0.78740157480314965" header="0.31496062992125984" footer="0.31496062992125984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B5C66F0D-2E34-4D02-B61A-5D8F22E97336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B5C66F0D-2E34-4D02-B61A-5D8F22E97336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</dc:creator>
  <cp:lastModifiedBy>reh</cp:lastModifiedBy>
  <cp:lastPrinted>2016-07-20T19:00:58Z</cp:lastPrinted>
  <dcterms:created xsi:type="dcterms:W3CDTF">2016-07-04T18:29:35Z</dcterms:created>
  <dcterms:modified xsi:type="dcterms:W3CDTF">2016-07-20T21:11:30Z</dcterms:modified>
</cp:coreProperties>
</file>